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E20D1A93-B904-4D9F-88E4-F9C48B6672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式箱" sheetId="1" r:id="rId1"/>
  </sheets>
  <calcPr calcId="181029"/>
</workbook>
</file>

<file path=xl/calcChain.xml><?xml version="1.0" encoding="utf-8"?>
<calcChain xmlns="http://schemas.openxmlformats.org/spreadsheetml/2006/main">
  <c r="N3" i="1" l="1"/>
  <c r="M3" i="1"/>
  <c r="O3" i="1" l="1"/>
  <c r="O4" i="1" s="1"/>
  <c r="U3" i="1"/>
  <c r="T3" i="1"/>
  <c r="P3" i="1" l="1"/>
  <c r="P4" i="1" s="1"/>
  <c r="R3" i="1" s="1"/>
  <c r="C30" i="1" s="1"/>
</calcChain>
</file>

<file path=xl/sharedStrings.xml><?xml version="1.0" encoding="utf-8"?>
<sst xmlns="http://schemas.openxmlformats.org/spreadsheetml/2006/main" count="29" uniqueCount="27">
  <si>
    <t>高さ（H)</t>
    <rPh sb="0" eb="1">
      <t>タカ</t>
    </rPh>
    <phoneticPr fontId="1"/>
  </si>
  <si>
    <t>mm</t>
    <phoneticPr fontId="1"/>
  </si>
  <si>
    <t>の欄に数字をご入力ください（単位mm)</t>
    <rPh sb="1" eb="2">
      <t>ラン</t>
    </rPh>
    <rPh sb="3" eb="5">
      <t>スウジ</t>
    </rPh>
    <rPh sb="7" eb="9">
      <t>ニュウリョク</t>
    </rPh>
    <rPh sb="14" eb="16">
      <t>タンイ</t>
    </rPh>
    <phoneticPr fontId="1"/>
  </si>
  <si>
    <t>※高さは20㎜以上必要です。</t>
    <rPh sb="1" eb="2">
      <t>タカ</t>
    </rPh>
    <rPh sb="6" eb="9">
      <t>ミリイジョウ</t>
    </rPh>
    <rPh sb="9" eb="11">
      <t>ヒツヨウ</t>
    </rPh>
    <phoneticPr fontId="1"/>
  </si>
  <si>
    <t>※幅と奥行が50㎜未満の場合は別途お見積りします。</t>
    <rPh sb="1" eb="2">
      <t>ハバ</t>
    </rPh>
    <rPh sb="3" eb="5">
      <t>オクユ</t>
    </rPh>
    <rPh sb="9" eb="11">
      <t>ミマン</t>
    </rPh>
    <rPh sb="12" eb="14">
      <t>バアイ</t>
    </rPh>
    <rPh sb="15" eb="17">
      <t>ベット</t>
    </rPh>
    <rPh sb="18" eb="20">
      <t>ミツモ</t>
    </rPh>
    <phoneticPr fontId="1"/>
  </si>
  <si>
    <t>■あなたの箱の内寸(黄色の欄にご入力ください）</t>
    <rPh sb="5" eb="6">
      <t>ハコ</t>
    </rPh>
    <rPh sb="7" eb="9">
      <t>ナイスン</t>
    </rPh>
    <rPh sb="10" eb="12">
      <t>キイロ</t>
    </rPh>
    <rPh sb="13" eb="14">
      <t>ラン</t>
    </rPh>
    <rPh sb="16" eb="18">
      <t>ニュウリョク</t>
    </rPh>
    <phoneticPr fontId="1"/>
  </si>
  <si>
    <t>※蓋がすっぽりと被さる共蓋タイプでの作成です</t>
    <rPh sb="1" eb="2">
      <t>フタ</t>
    </rPh>
    <rPh sb="8" eb="9">
      <t>カブ</t>
    </rPh>
    <rPh sb="11" eb="12">
      <t>トモ</t>
    </rPh>
    <rPh sb="12" eb="13">
      <t>ブタ</t>
    </rPh>
    <rPh sb="18" eb="20">
      <t>サクセイ</t>
    </rPh>
    <phoneticPr fontId="1"/>
  </si>
  <si>
    <t>※左の写真がステッチ止めした箱、右の写真が展開した状態の箱です。</t>
    <rPh sb="1" eb="2">
      <t>ヒダリ</t>
    </rPh>
    <rPh sb="3" eb="5">
      <t>シャシン</t>
    </rPh>
    <rPh sb="10" eb="11">
      <t>ド</t>
    </rPh>
    <rPh sb="14" eb="15">
      <t>ハコ</t>
    </rPh>
    <rPh sb="16" eb="17">
      <t>ミギ</t>
    </rPh>
    <rPh sb="18" eb="20">
      <t>シャシン</t>
    </rPh>
    <rPh sb="21" eb="23">
      <t>テンカイ</t>
    </rPh>
    <rPh sb="25" eb="27">
      <t>ジョウタイ</t>
    </rPh>
    <rPh sb="28" eb="29">
      <t>ハコ</t>
    </rPh>
    <phoneticPr fontId="1"/>
  </si>
  <si>
    <t>展開サイズ</t>
    <rPh sb="0" eb="2">
      <t>テンカイ</t>
    </rPh>
    <phoneticPr fontId="1"/>
  </si>
  <si>
    <t xml:space="preserve">幅（W) </t>
    <rPh sb="0" eb="1">
      <t>ハバ</t>
    </rPh>
    <phoneticPr fontId="1"/>
  </si>
  <si>
    <t xml:space="preserve">奥行（D) </t>
    <rPh sb="0" eb="2">
      <t>オクユキ</t>
    </rPh>
    <phoneticPr fontId="1"/>
  </si>
  <si>
    <t>縦（長い）</t>
    <rPh sb="0" eb="1">
      <t>タテ</t>
    </rPh>
    <rPh sb="2" eb="3">
      <t>ナガ</t>
    </rPh>
    <phoneticPr fontId="1"/>
  </si>
  <si>
    <t>横（短い）</t>
    <rPh sb="0" eb="1">
      <t>ヨコ</t>
    </rPh>
    <rPh sb="2" eb="3">
      <t>ミジカ</t>
    </rPh>
    <phoneticPr fontId="1"/>
  </si>
  <si>
    <t>■注文する箱の数</t>
    <rPh sb="1" eb="3">
      <t>チュウモン</t>
    </rPh>
    <rPh sb="5" eb="6">
      <t>ハコ</t>
    </rPh>
    <rPh sb="7" eb="8">
      <t>カズ</t>
    </rPh>
    <phoneticPr fontId="1"/>
  </si>
  <si>
    <t>個</t>
    <rPh sb="0" eb="1">
      <t>コ</t>
    </rPh>
    <phoneticPr fontId="1"/>
  </si>
  <si>
    <t>数リスト</t>
    <rPh sb="0" eb="1">
      <t>カズ</t>
    </rPh>
    <phoneticPr fontId="1"/>
  </si>
  <si>
    <t>選択してください</t>
    <rPh sb="0" eb="2">
      <t>センタク</t>
    </rPh>
    <phoneticPr fontId="1"/>
  </si>
  <si>
    <t>高さ140以上</t>
    <rPh sb="0" eb="1">
      <t>タカ</t>
    </rPh>
    <rPh sb="5" eb="7">
      <t>イジョウ</t>
    </rPh>
    <phoneticPr fontId="1"/>
  </si>
  <si>
    <t>■納品の箱の形</t>
    <rPh sb="1" eb="3">
      <t>ノウヒン</t>
    </rPh>
    <rPh sb="4" eb="5">
      <t>ハコ</t>
    </rPh>
    <rPh sb="6" eb="7">
      <t>カタチ</t>
    </rPh>
    <phoneticPr fontId="1"/>
  </si>
  <si>
    <t>形</t>
    <rPh sb="0" eb="1">
      <t>カタチ</t>
    </rPh>
    <phoneticPr fontId="1"/>
  </si>
  <si>
    <t>組立なし</t>
    <rPh sb="0" eb="2">
      <t>クミタテ</t>
    </rPh>
    <phoneticPr fontId="1"/>
  </si>
  <si>
    <t>ステッチ止め</t>
    <rPh sb="4" eb="5">
      <t>ド</t>
    </rPh>
    <phoneticPr fontId="1"/>
  </si>
  <si>
    <t>両面テープ貼</t>
    <rPh sb="0" eb="2">
      <t>リョウメン</t>
    </rPh>
    <rPh sb="5" eb="6">
      <t>ハリ</t>
    </rPh>
    <phoneticPr fontId="1"/>
  </si>
  <si>
    <t>結果⇒</t>
    <rPh sb="0" eb="2">
      <t>ケッカ</t>
    </rPh>
    <phoneticPr fontId="1"/>
  </si>
  <si>
    <t>納品の形</t>
    <rPh sb="0" eb="2">
      <t>ノウヒン</t>
    </rPh>
    <rPh sb="3" eb="4">
      <t>カタチ</t>
    </rPh>
    <phoneticPr fontId="1"/>
  </si>
  <si>
    <t>mm</t>
  </si>
  <si>
    <t>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</si>
</sst>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AR P丸ゴシック体E"/>
      <family val="3"/>
      <charset val="128"/>
    </font>
    <font>
      <b/>
      <sz val="16"/>
      <name val="ＭＳ Ｐゴシック"/>
      <family val="3"/>
      <charset val="128"/>
      <scheme val="minor"/>
    </font>
    <font>
      <b/>
      <u/>
      <sz val="16"/>
      <color rgb="FFFF0000"/>
      <name val="HGPｺﾞｼｯｸE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0" fillId="2" borderId="1" xfId="0" applyFill="1" applyBorder="1"/>
    <xf numFmtId="0" fontId="0" fillId="0" borderId="0" xfId="0" applyBorder="1"/>
    <xf numFmtId="0" fontId="0" fillId="0" borderId="0" xfId="0" applyFill="1" applyBorder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2" fillId="0" borderId="0" xfId="0" applyFont="1"/>
    <xf numFmtId="0" fontId="10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94690</xdr:colOff>
      <xdr:row>2</xdr:row>
      <xdr:rowOff>139513</xdr:rowOff>
    </xdr:from>
    <xdr:to>
      <xdr:col>3</xdr:col>
      <xdr:colOff>388684</xdr:colOff>
      <xdr:row>12</xdr:row>
      <xdr:rowOff>238125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490" y="615763"/>
          <a:ext cx="2875269" cy="2441762"/>
        </a:xfrm>
        <a:prstGeom prst="rect">
          <a:avLst/>
        </a:prstGeom>
      </xdr:spPr>
    </xdr:pic>
    <xdr:clientData/>
  </xdr:twoCellAnchor>
  <xdr:twoCellAnchor>
    <xdr:from>
      <xdr:col>0</xdr:col>
      <xdr:colOff>571501</xdr:colOff>
      <xdr:row>0</xdr:row>
      <xdr:rowOff>76201</xdr:rowOff>
    </xdr:from>
    <xdr:to>
      <xdr:col>8</xdr:col>
      <xdr:colOff>209550</xdr:colOff>
      <xdr:row>2</xdr:row>
      <xdr:rowOff>76201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71501" y="76201"/>
          <a:ext cx="6343649" cy="4762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600" b="0" cap="none" spc="0">
              <a:ln w="10160">
                <a:noFill/>
                <a:prstDash val="solid"/>
              </a:ln>
              <a:solidFill>
                <a:srgbClr val="FFFFFF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紙箱のセミオーダーメイド＿台紙サイズ早わかり表</a:t>
          </a:r>
        </a:p>
      </xdr:txBody>
    </xdr:sp>
    <xdr:clientData/>
  </xdr:twoCellAnchor>
  <xdr:twoCellAnchor editAs="oneCell">
    <xdr:from>
      <xdr:col>4</xdr:col>
      <xdr:colOff>303118</xdr:colOff>
      <xdr:row>2</xdr:row>
      <xdr:rowOff>155763</xdr:rowOff>
    </xdr:from>
    <xdr:to>
      <xdr:col>7</xdr:col>
      <xdr:colOff>609600</xdr:colOff>
      <xdr:row>13</xdr:row>
      <xdr:rowOff>19770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77EF3F2-20E0-4EFA-BFB7-ACE429950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0243" y="632013"/>
          <a:ext cx="2573432" cy="2454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30"/>
  <sheetViews>
    <sheetView showGridLines="0" tabSelected="1" zoomScaleNormal="100" workbookViewId="0">
      <selection activeCell="C22" sqref="C22"/>
    </sheetView>
  </sheetViews>
  <sheetFormatPr defaultRowHeight="13.5" x14ac:dyDescent="0.15"/>
  <cols>
    <col min="2" max="2" width="16.625" customWidth="1"/>
    <col min="3" max="3" width="17.25" customWidth="1"/>
    <col min="6" max="6" width="7.375" customWidth="1"/>
    <col min="7" max="7" width="13.375" customWidth="1"/>
    <col min="8" max="8" width="10.125" customWidth="1"/>
    <col min="10" max="10" width="9" customWidth="1"/>
    <col min="11" max="11" width="9" hidden="1" customWidth="1"/>
    <col min="12" max="16" width="9" style="16" hidden="1" customWidth="1"/>
    <col min="17" max="17" width="4.75" style="16" hidden="1" customWidth="1"/>
    <col min="18" max="18" width="12.125" style="16" hidden="1" customWidth="1"/>
    <col min="19" max="22" width="9" style="16" hidden="1" customWidth="1"/>
    <col min="23" max="24" width="9" hidden="1" customWidth="1"/>
    <col min="25" max="33" width="0" hidden="1" customWidth="1"/>
  </cols>
  <sheetData>
    <row r="2" spans="2:21" ht="24" customHeight="1" x14ac:dyDescent="0.3">
      <c r="B2" s="5"/>
      <c r="O2" s="16" t="s">
        <v>11</v>
      </c>
      <c r="P2" s="16" t="s">
        <v>12</v>
      </c>
      <c r="R2" s="16" t="s">
        <v>8</v>
      </c>
      <c r="T2" s="16" t="s">
        <v>17</v>
      </c>
      <c r="U2" s="16" t="s">
        <v>24</v>
      </c>
    </row>
    <row r="3" spans="2:21" ht="19.5" customHeight="1" x14ac:dyDescent="0.15">
      <c r="B3" s="1"/>
      <c r="M3" s="16">
        <f>C23+C24+C24</f>
        <v>0</v>
      </c>
      <c r="N3" s="16">
        <f>C22+C24+C24</f>
        <v>0</v>
      </c>
      <c r="O3" s="16">
        <f>MAX(M3:N3)</f>
        <v>0</v>
      </c>
      <c r="P3" s="16">
        <f>MIN(M3:N3)</f>
        <v>0</v>
      </c>
      <c r="R3" s="16">
        <f>MAX(O4,P4)</f>
        <v>1</v>
      </c>
      <c r="S3" s="17"/>
      <c r="T3" s="17" t="str">
        <f>IF(C24&gt;=140,1,"")</f>
        <v/>
      </c>
      <c r="U3" s="16" t="e">
        <f>VLOOKUP(C28,R7:S10,2,0)</f>
        <v>#N/A</v>
      </c>
    </row>
    <row r="4" spans="2:21" ht="15.75" customHeight="1" x14ac:dyDescent="0.15">
      <c r="O4" s="16">
        <f>IF(O3&gt;320,4,IF(O3&gt;220,3,IF(O3&gt;150,2,1)))</f>
        <v>1</v>
      </c>
      <c r="P4" s="16">
        <f>IF(P3&gt;230,10,IF(P3&gt;220,3,IF(P3&gt;150,2,1)))</f>
        <v>1</v>
      </c>
      <c r="Q4" s="16" t="s">
        <v>26</v>
      </c>
    </row>
    <row r="5" spans="2:21" ht="19.5" customHeight="1" x14ac:dyDescent="0.15"/>
    <row r="6" spans="2:21" ht="19.5" customHeight="1" x14ac:dyDescent="0.15">
      <c r="P6" s="16" t="s">
        <v>15</v>
      </c>
      <c r="R6" s="16" t="s">
        <v>19</v>
      </c>
    </row>
    <row r="7" spans="2:21" ht="19.5" customHeight="1" x14ac:dyDescent="0.15">
      <c r="P7" s="16" t="s">
        <v>16</v>
      </c>
      <c r="R7" s="16" t="s">
        <v>16</v>
      </c>
      <c r="S7" s="16">
        <v>0</v>
      </c>
    </row>
    <row r="8" spans="2:21" ht="19.5" customHeight="1" x14ac:dyDescent="0.15">
      <c r="P8" s="16">
        <v>1</v>
      </c>
      <c r="R8" s="16" t="s">
        <v>20</v>
      </c>
      <c r="S8" s="16">
        <v>1</v>
      </c>
    </row>
    <row r="9" spans="2:21" ht="12.75" customHeight="1" x14ac:dyDescent="0.15">
      <c r="G9" s="3"/>
      <c r="H9" s="3"/>
      <c r="I9" s="3"/>
      <c r="P9" s="16">
        <v>3</v>
      </c>
      <c r="R9" s="16" t="s">
        <v>21</v>
      </c>
      <c r="S9" s="16">
        <v>2</v>
      </c>
    </row>
    <row r="10" spans="2:21" ht="19.5" customHeight="1" x14ac:dyDescent="0.15">
      <c r="G10" s="4"/>
      <c r="P10" s="16">
        <v>5</v>
      </c>
      <c r="R10" s="16" t="s">
        <v>22</v>
      </c>
      <c r="S10" s="16">
        <v>1</v>
      </c>
    </row>
    <row r="11" spans="2:21" ht="19.5" customHeight="1" x14ac:dyDescent="0.15">
      <c r="G11" s="4"/>
      <c r="H11" s="3"/>
      <c r="I11" s="3"/>
      <c r="J11" s="3"/>
      <c r="P11" s="16">
        <v>8</v>
      </c>
    </row>
    <row r="12" spans="2:21" ht="19.5" customHeight="1" x14ac:dyDescent="0.15">
      <c r="G12" s="4"/>
      <c r="H12" s="3"/>
      <c r="I12" s="3"/>
      <c r="J12" s="3"/>
      <c r="P12" s="16">
        <v>10</v>
      </c>
    </row>
    <row r="13" spans="2:21" ht="19.5" customHeight="1" x14ac:dyDescent="0.15">
      <c r="G13" s="3"/>
      <c r="H13" s="3"/>
      <c r="I13" s="3"/>
      <c r="J13" s="3"/>
    </row>
    <row r="14" spans="2:21" ht="9.75" customHeight="1" x14ac:dyDescent="0.15"/>
    <row r="15" spans="2:21" ht="15.75" customHeight="1" x14ac:dyDescent="0.2">
      <c r="B15" s="9" t="s">
        <v>6</v>
      </c>
      <c r="G15" s="7"/>
      <c r="H15" s="6"/>
      <c r="I15" s="6"/>
      <c r="J15" s="6"/>
      <c r="K15" s="6"/>
      <c r="L15" s="18"/>
    </row>
    <row r="16" spans="2:21" ht="15.75" customHeight="1" x14ac:dyDescent="0.15">
      <c r="B16" s="9" t="s">
        <v>7</v>
      </c>
    </row>
    <row r="17" spans="2:5" ht="5.25" customHeight="1" x14ac:dyDescent="0.15"/>
    <row r="18" spans="2:5" ht="5.25" customHeight="1" x14ac:dyDescent="0.15">
      <c r="B18" s="8"/>
    </row>
    <row r="19" spans="2:5" ht="17.25" customHeight="1" x14ac:dyDescent="0.15">
      <c r="B19" s="2"/>
      <c r="C19" t="s">
        <v>2</v>
      </c>
    </row>
    <row r="20" spans="2:5" ht="9.75" customHeight="1" x14ac:dyDescent="0.15">
      <c r="B20" s="8"/>
    </row>
    <row r="21" spans="2:5" ht="19.5" customHeight="1" x14ac:dyDescent="0.15">
      <c r="B21" s="10" t="s">
        <v>5</v>
      </c>
    </row>
    <row r="22" spans="2:5" ht="16.5" customHeight="1" x14ac:dyDescent="0.15">
      <c r="B22" s="12" t="s">
        <v>9</v>
      </c>
      <c r="C22" s="11"/>
      <c r="D22" s="12" t="s">
        <v>25</v>
      </c>
      <c r="E22" t="s">
        <v>4</v>
      </c>
    </row>
    <row r="23" spans="2:5" ht="16.5" customHeight="1" x14ac:dyDescent="0.15">
      <c r="B23" s="12" t="s">
        <v>10</v>
      </c>
      <c r="C23" s="11"/>
      <c r="D23" s="12" t="s">
        <v>1</v>
      </c>
    </row>
    <row r="24" spans="2:5" ht="16.5" customHeight="1" x14ac:dyDescent="0.15">
      <c r="B24" s="12" t="s">
        <v>0</v>
      </c>
      <c r="C24" s="11"/>
      <c r="D24" s="12" t="s">
        <v>1</v>
      </c>
      <c r="E24" t="s">
        <v>3</v>
      </c>
    </row>
    <row r="25" spans="2:5" ht="16.5" customHeight="1" x14ac:dyDescent="0.15"/>
    <row r="26" spans="2:5" ht="16.5" hidden="1" customHeight="1" x14ac:dyDescent="0.15">
      <c r="B26" s="13" t="s">
        <v>13</v>
      </c>
      <c r="C26" s="11"/>
      <c r="D26" s="13" t="s">
        <v>14</v>
      </c>
    </row>
    <row r="27" spans="2:5" ht="16.5" hidden="1" customHeight="1" x14ac:dyDescent="0.15"/>
    <row r="28" spans="2:5" ht="16.5" hidden="1" customHeight="1" x14ac:dyDescent="0.15">
      <c r="B28" t="s">
        <v>18</v>
      </c>
      <c r="C28" s="11"/>
    </row>
    <row r="29" spans="2:5" ht="16.5" hidden="1" customHeight="1" x14ac:dyDescent="0.15"/>
    <row r="30" spans="2:5" ht="27.75" customHeight="1" x14ac:dyDescent="0.2">
      <c r="B30" s="15" t="s">
        <v>23</v>
      </c>
      <c r="C30" s="14" t="str">
        <f>IF(C24="","ここに結果が表示されます",IF(R3=3,"台紙サイズ320×230ｍｍ以内です",IF(R3=2,"台紙サイズ220×220ｍｍ以内です",IF(R3=1,"台紙サイズ150×150ｍｍ以内です",IF(R3=3,"③展開サイズ780×780ｍｍ以内です","お見積りしますのでお問い合わせフォームよりご連絡ください")))))</f>
        <v>ここに結果が表示されます</v>
      </c>
    </row>
  </sheetData>
  <sheetProtection algorithmName="SHA-512" hashValue="Q0+LMtjTOe3BKVK7w+RMFyzngem/SHHvpr6I1nzi3vntoqmO9olDAYfHGxfxPlJKtjcwqq66TAlA7vFBEB4lwA==" saltValue="BpMLUM/nflrM3bOa2fumbA==" spinCount="100000" sheet="1" selectLockedCells="1"/>
  <phoneticPr fontId="1"/>
  <dataValidations count="4">
    <dataValidation type="whole" imeMode="disabled" operator="greaterThanOrEqual" allowBlank="1" showInputMessage="1" showErrorMessage="1" errorTitle="別途見積もりいたします" error="幅・奥行が50mm未満のサイズは、改めてお見積りしますので、お問い合わせフォームよりご連絡ください。" sqref="C22:C23" xr:uid="{00000000-0002-0000-0000-000000000000}">
      <formula1>50</formula1>
    </dataValidation>
    <dataValidation type="whole" imeMode="disabled" allowBlank="1" showInputMessage="1" showErrorMessage="1" errorTitle="作成不可" error="高さ20mm未満は作成不可です。_x000a_140mm以上の場合は改めてお見積もりいたします。" sqref="C24" xr:uid="{00000000-0002-0000-0000-000001000000}">
      <formula1>20</formula1>
      <formula2>139</formula2>
    </dataValidation>
    <dataValidation type="list" allowBlank="1" showInputMessage="1" showErrorMessage="1" sqref="C26" xr:uid="{EDA50BDD-57CF-4A5A-8A59-945E74139324}">
      <formula1>$P$7:$P$12</formula1>
    </dataValidation>
    <dataValidation type="list" allowBlank="1" showInputMessage="1" showErrorMessage="1" sqref="C28" xr:uid="{8F2A01A5-8EFA-43FE-9728-AB0687F97CCF}">
      <formula1>$R$7:$R$10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C式箱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2020-11-30T06:56:59Z</dcterms:modified>
  <cp:contentStatus/>
</cp:coreProperties>
</file>